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lenn320\Downloads\"/>
    </mc:Choice>
  </mc:AlternateContent>
  <xr:revisionPtr revIDLastSave="0" documentId="13_ncr:1_{5F3DBD00-0638-4B79-B0B2-F64F3D91E9AD}" xr6:coauthVersionLast="47" xr6:coauthVersionMax="47" xr10:uidLastSave="{00000000-0000-0000-0000-000000000000}"/>
  <bookViews>
    <workbookView xWindow="-120" yWindow="-120" windowWidth="29040" windowHeight="15720" firstSheet="1" activeTab="1" xr2:uid="{00000000-000D-0000-FFFF-FFFF00000000}"/>
  </bookViews>
  <sheets>
    <sheet name="Sheet1" sheetId="1" r:id="rId1"/>
    <sheet name="Fig 2 data"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K19" i="1"/>
  <c r="F19" i="1"/>
  <c r="C19" i="1"/>
  <c r="L14" i="1"/>
  <c r="L9" i="1"/>
  <c r="L8" i="1"/>
  <c r="L10" i="1"/>
  <c r="F11" i="1"/>
  <c r="L11" i="1"/>
  <c r="L12" i="1"/>
  <c r="L4" i="1"/>
  <c r="K5" i="1"/>
  <c r="K6" i="1"/>
  <c r="K7" i="1"/>
  <c r="K8" i="1"/>
  <c r="K9" i="1"/>
  <c r="K10" i="1"/>
  <c r="K11" i="1"/>
  <c r="K12" i="1"/>
  <c r="K13" i="1"/>
  <c r="K14" i="1"/>
  <c r="K15" i="1"/>
  <c r="K16" i="1"/>
  <c r="K17" i="1"/>
  <c r="K18" i="1"/>
  <c r="K4" i="1"/>
  <c r="F5" i="1"/>
  <c r="L5" i="1"/>
  <c r="F6" i="1"/>
  <c r="L6" i="1"/>
  <c r="F7" i="1"/>
  <c r="L7" i="1"/>
  <c r="F8" i="1"/>
  <c r="F9" i="1"/>
  <c r="F10" i="1"/>
  <c r="F12" i="1"/>
  <c r="F13" i="1"/>
  <c r="L13" i="1"/>
  <c r="F14" i="1"/>
  <c r="F15" i="1"/>
  <c r="L15" i="1"/>
  <c r="F16" i="1"/>
  <c r="L16" i="1"/>
  <c r="F17" i="1"/>
  <c r="L17" i="1"/>
  <c r="L18" i="1"/>
  <c r="F4" i="1"/>
  <c r="L19" i="1"/>
</calcChain>
</file>

<file path=xl/sharedStrings.xml><?xml version="1.0" encoding="utf-8"?>
<sst xmlns="http://schemas.openxmlformats.org/spreadsheetml/2006/main" count="49" uniqueCount="44">
  <si>
    <t>Permanent Immigrants</t>
  </si>
  <si>
    <t>Students</t>
  </si>
  <si>
    <t>Student Adjustment</t>
  </si>
  <si>
    <t>Temporary Migrants</t>
  </si>
  <si>
    <t>Humanitarian Migrants</t>
  </si>
  <si>
    <t>Benchmark Estimate Total</t>
  </si>
  <si>
    <t>NIM Unadjusted ROYA</t>
  </si>
  <si>
    <t>NIM Foreign-Born Estimates</t>
  </si>
  <si>
    <t>LPR minus Adjusted minus Refugees</t>
  </si>
  <si>
    <t>IIE New Student Enrollees (AY)</t>
  </si>
  <si>
    <t xml:space="preserve"> [1/3 Students after 5 years, disperse 1/4 to NIV)</t>
  </si>
  <si>
    <t>F2, H1B, H2B, H4, L Visas</t>
  </si>
  <si>
    <t>Temporary Migrants minus Student 1/4 Adj</t>
  </si>
  <si>
    <t>USBP Releases on NTA</t>
  </si>
  <si>
    <t>Humanitarian Parolees</t>
  </si>
  <si>
    <t>Unaccomanied Minors</t>
  </si>
  <si>
    <t>Total</t>
  </si>
  <si>
    <t>V2024 Unadjusted</t>
  </si>
  <si>
    <t>v2024 Adjusted</t>
  </si>
  <si>
    <t>Estimate Year</t>
  </si>
  <si>
    <t>(Student Adjustment)/4</t>
  </si>
  <si>
    <t>Pre-Temporary Migrants</t>
  </si>
  <si>
    <t>Refugees</t>
  </si>
  <si>
    <t>USBP Releases</t>
  </si>
  <si>
    <t>OFO Paroles</t>
  </si>
  <si>
    <t>HHS Transfers</t>
  </si>
  <si>
    <t>Foreign-Born Immigration Unadjusted</t>
  </si>
  <si>
    <t>Foreign-Born Immigration Adjusted</t>
  </si>
  <si>
    <t>Sources: U.S. Census Bureau Internal Research Population Estimates, EY2010-EY2020 use Vintage 2020 estimates, EY2021-EY2024 use Vintage 2024 estimates; U.S. Department of State Bureau of Consular Affairs and Refugee Processing Center; U.S. Department of Homeland Security Office of Homeland Security Statistics and Lawful Permanent Residents FOIA</t>
  </si>
  <si>
    <t>Gray means no data is included</t>
  </si>
  <si>
    <t>Blue is partially estimated because exact proximates are not available</t>
  </si>
  <si>
    <t>Internal notes: 2019 ACS unadjusted held constant for 2020 &amp; 2021, 2024 &amp; 2025 ACS unadj are held constant, 2025 estimate for students is held constant from 2024 because no new data is available, LPR data from 2023-2025 is estimated using partial data availability, HHS Transfers (unaccompanied minors) are only added to 2025 because it was newly added to the benchmarks.</t>
  </si>
  <si>
    <t>Estimates of Foreign-Born Immigration and Benchmark Data by Categories: 2015-2025</t>
  </si>
  <si>
    <t>(Numbers in thousands)</t>
  </si>
  <si>
    <t> </t>
  </si>
  <si>
    <t>Estimates</t>
  </si>
  <si>
    <t>Administrative Data</t>
  </si>
  <si>
    <r>
      <t>Data Year</t>
    </r>
    <r>
      <rPr>
        <vertAlign val="superscript"/>
        <sz val="11"/>
        <color rgb="FF000000"/>
        <rFont val="Courier New"/>
        <family val="3"/>
      </rPr>
      <t>1</t>
    </r>
  </si>
  <si>
    <r>
      <t>Permanent Immigrants</t>
    </r>
    <r>
      <rPr>
        <vertAlign val="superscript"/>
        <sz val="11"/>
        <color rgb="FF000000"/>
        <rFont val="Courier New"/>
        <family val="3"/>
      </rPr>
      <t>3</t>
    </r>
  </si>
  <si>
    <r>
      <t>Temporary Migrants</t>
    </r>
    <r>
      <rPr>
        <vertAlign val="superscript"/>
        <sz val="11"/>
        <color rgb="FF000000"/>
        <rFont val="Courier New"/>
        <family val="3"/>
      </rPr>
      <t>4</t>
    </r>
  </si>
  <si>
    <r>
      <t>Students</t>
    </r>
    <r>
      <rPr>
        <vertAlign val="superscript"/>
        <sz val="11"/>
        <color rgb="FF000000"/>
        <rFont val="Courier New"/>
        <family val="3"/>
      </rPr>
      <t>5</t>
    </r>
  </si>
  <si>
    <r>
      <t>Humanitarian Migrants</t>
    </r>
    <r>
      <rPr>
        <vertAlign val="superscript"/>
        <sz val="11"/>
        <color theme="1"/>
        <rFont val="Courier New"/>
        <family val="3"/>
      </rPr>
      <t>6</t>
    </r>
  </si>
  <si>
    <r>
      <rPr>
        <sz val="11"/>
        <color rgb="FF000000"/>
        <rFont val="Courier New"/>
      </rPr>
      <t>Foreign-Born Immigration</t>
    </r>
    <r>
      <rPr>
        <vertAlign val="superscript"/>
        <sz val="11"/>
        <color rgb="FF000000"/>
        <rFont val="Courier New"/>
        <family val="3"/>
      </rPr>
      <t>2</t>
    </r>
  </si>
  <si>
    <t>Notes:
1. Unless otherwise stated below, yearly totals represent Jul 1 - Jun 30.
2. Foreign-born immigration is based on the American Community Survey (ACS) question on residence one year ago (ROYA). The 2019 1-year ACS value was held constant for 2019-2021 and the 2024 1-year ACS value was held constant for 2024 and 2025.
3. "Permanent immigrants" includes lawful permanent residents (LPRs) data obtained from the Department of Homeland Security LPR Admissions Data.
4. Data on temporary migrants are obtained from the U.S. State Department Bureau of Consular Affairs Non-Immigrant Visa Issuances. Data before 2018 are based on the Oct. 1 - Sept. 30 fiscal year. This includes F2, H1B, H2B, H4, and L Visas.
5. Data on students are obtained from the Institute of International Education statistics on new enrollment by academic year. 2025 is a projection based on student enrollment in 2024.
6. Data on humanitarian migrants are obtained from the Department of Homeland Security, Office of Homeland Security Statistics Immigration Enforcement and Legal Processes Tables and U.S. State Department - U.S. Refugee Admissions Program.
Sources:
U.S. Census Bureau, Population Estimates Program Internal Research; Institute of International Education; U.S. Department of Homeland Security Office of Homeland Security Statistics; U.S. State Department Bureau of Consular Affairs and Refugee Admissions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</si>
</sst>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
  </numFmts>
  <fonts count="16">
    <font>
      <sz val="11"/>
      <color theme="1"/>
      <name val="Calibri"/>
      <family val="2"/>
      <scheme val="minor"/>
    </font>
    <font>
      <b/>
      <sz val="9.5"/>
      <color rgb="FF112277"/>
      <name val="Albany AMT"/>
      <family val="2"/>
    </font>
    <font>
      <sz val="11"/>
      <color theme="1"/>
      <name val="Calibri"/>
      <family val="2"/>
      <scheme val="minor"/>
    </font>
    <font>
      <b/>
      <sz val="9.5"/>
      <color theme="4" tint="-0.499984740745262"/>
      <name val="Albany AMT"/>
      <family val="2"/>
    </font>
    <font>
      <b/>
      <sz val="11"/>
      <color theme="1" tint="0.14999847407452621"/>
      <name val="Calibri"/>
      <family val="2"/>
      <scheme val="minor"/>
    </font>
    <font>
      <b/>
      <sz val="9.5"/>
      <color theme="1" tint="0.14999847407452621"/>
      <name val="Albany AMT"/>
      <family val="2"/>
    </font>
    <font>
      <sz val="11"/>
      <name val="Calibri"/>
      <family val="2"/>
      <scheme val="minor"/>
    </font>
    <font>
      <sz val="11"/>
      <name val="Calibri"/>
      <family val="2"/>
    </font>
    <font>
      <sz val="10"/>
      <color rgb="FF000000"/>
      <name val="Calibri"/>
      <family val="2"/>
    </font>
    <font>
      <sz val="10"/>
      <color rgb="FF595959"/>
      <name val="Calibri"/>
      <family val="2"/>
      <scheme val="minor"/>
    </font>
    <font>
      <strike/>
      <sz val="11"/>
      <name val="Calibri"/>
      <family val="2"/>
    </font>
    <font>
      <sz val="11"/>
      <color rgb="FF000000"/>
      <name val="Courier New"/>
      <family val="3"/>
    </font>
    <font>
      <vertAlign val="superscript"/>
      <sz val="11"/>
      <color rgb="FF000000"/>
      <name val="Courier New"/>
      <family val="3"/>
    </font>
    <font>
      <sz val="11"/>
      <color theme="1"/>
      <name val="Courier New"/>
      <family val="3"/>
    </font>
    <font>
      <sz val="11"/>
      <color rgb="FF000000"/>
      <name val="Courier New"/>
    </font>
    <font>
      <vertAlign val="superscript"/>
      <sz val="11"/>
      <color theme="1"/>
      <name val="Courier New"/>
      <family val="3"/>
    </font>
  </fonts>
  <fills count="10">
    <fill>
      <patternFill patternType="none"/>
    </fill>
    <fill>
      <patternFill patternType="gray125"/>
    </fill>
    <fill>
      <patternFill patternType="solid">
        <fgColor rgb="FFEDF2F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9.9978637043366805E-2"/>
        <bgColor indexed="64"/>
      </patternFill>
    </fill>
  </fills>
  <borders count="2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D0CECE"/>
      </left>
      <right style="thin">
        <color rgb="FFD0CECE"/>
      </right>
      <top style="thin">
        <color rgb="FFD0CECE"/>
      </top>
      <bottom style="thin">
        <color rgb="FFD0CECE"/>
      </bottom>
      <diagonal/>
    </border>
    <border>
      <left style="thin">
        <color rgb="FFD0CECE"/>
      </left>
      <right style="thin">
        <color rgb="FFD0CECE"/>
      </right>
      <top/>
      <bottom style="thin">
        <color rgb="FFD0CECE"/>
      </bottom>
      <diagonal/>
    </border>
    <border>
      <left style="thin">
        <color theme="0" tint="-0.14999847407452621"/>
      </left>
      <right style="thin">
        <color theme="0" tint="-0.14999847407452621"/>
      </right>
      <top/>
      <bottom style="thin">
        <color theme="1" tint="0.499984740745262"/>
      </bottom>
      <diagonal/>
    </border>
    <border>
      <left style="thin">
        <color theme="0" tint="-0.14999847407452621"/>
      </left>
      <right style="thin">
        <color theme="0" tint="-0.14999847407452621"/>
      </right>
      <top style="thin">
        <color theme="0" tint="-0.14999847407452621"/>
      </top>
      <bottom style="thin">
        <color theme="1" tint="0.499984740745262"/>
      </bottom>
      <diagonal/>
    </border>
    <border>
      <left style="thin">
        <color theme="0" tint="-0.14999847407452621"/>
      </left>
      <right style="thin">
        <color theme="1" tint="0.499984740745262"/>
      </right>
      <top style="thin">
        <color theme="0" tint="-0.14999847407452621"/>
      </top>
      <bottom style="thin">
        <color theme="0" tint="-0.14999847407452621"/>
      </bottom>
      <diagonal/>
    </border>
    <border>
      <left/>
      <right style="thin">
        <color theme="1" tint="0.499984740745262"/>
      </right>
      <top style="thin">
        <color rgb="FFBFBFBF"/>
      </top>
      <bottom style="thin">
        <color rgb="FFBFBFBF"/>
      </bottom>
      <diagonal/>
    </border>
    <border>
      <left/>
      <right style="thin">
        <color theme="1" tint="0.499984740745262"/>
      </right>
      <top/>
      <bottom style="thin">
        <color rgb="FFBFBFBF"/>
      </bottom>
      <diagonal/>
    </border>
    <border>
      <left/>
      <right style="thin">
        <color theme="1" tint="0.499984740745262"/>
      </right>
      <top/>
      <bottom/>
      <diagonal/>
    </border>
    <border>
      <left style="thin">
        <color theme="0" tint="-0.14999847407452621"/>
      </left>
      <right style="thin">
        <color theme="1" tint="0.499984740745262"/>
      </right>
      <top style="thin">
        <color theme="0" tint="-0.14999847407452621"/>
      </top>
      <bottom style="thin">
        <color theme="1"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1" tint="0.499984740745262"/>
      </bottom>
      <diagonal/>
    </border>
    <border>
      <left style="medium">
        <color theme="1" tint="0.499984740745262"/>
      </left>
      <right style="medium">
        <color theme="1" tint="0.499984740745262"/>
      </right>
      <top style="medium">
        <color theme="1" tint="0.499984740745262"/>
      </top>
      <bottom style="thin">
        <color theme="0" tint="-0.14999847407452621"/>
      </bottom>
      <diagonal/>
    </border>
    <border>
      <left style="medium">
        <color theme="1" tint="0.499984740745262"/>
      </left>
      <right style="medium">
        <color theme="1" tint="0.499984740745262"/>
      </right>
      <top style="thin">
        <color theme="0" tint="-0.14999847407452621"/>
      </top>
      <bottom style="thin">
        <color theme="0" tint="-0.14999847407452621"/>
      </bottom>
      <diagonal/>
    </border>
    <border>
      <left style="medium">
        <color theme="1" tint="0.499984740745262"/>
      </left>
      <right style="medium">
        <color theme="1" tint="0.499984740745262"/>
      </right>
      <top style="thin">
        <color theme="0" tint="-0.14999847407452621"/>
      </top>
      <bottom style="medium">
        <color theme="1" tint="0.499984740745262"/>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3" fontId="2" fillId="0" borderId="0" applyFont="0" applyFill="0" applyBorder="0" applyAlignment="0" applyProtection="0"/>
  </cellStyleXfs>
  <cellXfs count="69">
    <xf numFmtId="0" fontId="0" fillId="0" borderId="0" xfId="0"/>
    <xf numFmtId="0" fontId="1"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1" fillId="0" borderId="1" xfId="0" applyFont="1" applyBorder="1" applyAlignment="1">
      <alignment horizont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 fillId="2" borderId="1" xfId="0" applyFont="1" applyFill="1" applyBorder="1" applyAlignment="1">
      <alignment wrapText="1"/>
    </xf>
    <xf numFmtId="0" fontId="5" fillId="6" borderId="1" xfId="0" applyFont="1" applyFill="1" applyBorder="1" applyAlignment="1">
      <alignment horizontal="center" vertical="center" wrapText="1"/>
    </xf>
    <xf numFmtId="0" fontId="5" fillId="0" borderId="1" xfId="0" applyFont="1" applyBorder="1" applyAlignment="1">
      <alignment horizontal="center" wrapText="1"/>
    </xf>
    <xf numFmtId="0" fontId="1" fillId="2" borderId="1" xfId="0" applyFont="1" applyFill="1" applyBorder="1" applyAlignment="1">
      <alignment horizontal="center"/>
    </xf>
    <xf numFmtId="3" fontId="7" fillId="0" borderId="2" xfId="0" applyNumberFormat="1" applyFont="1" applyBorder="1"/>
    <xf numFmtId="3" fontId="7" fillId="0" borderId="3" xfId="0" applyNumberFormat="1" applyFont="1" applyBorder="1"/>
    <xf numFmtId="164" fontId="0" fillId="0" borderId="0" xfId="1" applyNumberFormat="1" applyFont="1" applyFill="1" applyBorder="1" applyAlignment="1">
      <alignment horizontal="center"/>
    </xf>
    <xf numFmtId="0" fontId="1" fillId="2" borderId="4" xfId="0" applyFont="1" applyFill="1" applyBorder="1" applyAlignment="1">
      <alignment horizontal="center"/>
    </xf>
    <xf numFmtId="0" fontId="5" fillId="7" borderId="6" xfId="0" applyFont="1" applyFill="1" applyBorder="1" applyAlignment="1">
      <alignment horizontal="center" vertical="center" wrapText="1"/>
    </xf>
    <xf numFmtId="0" fontId="5" fillId="0" borderId="6" xfId="0" applyFont="1" applyBorder="1" applyAlignment="1">
      <alignment horizontal="center" wrapText="1"/>
    </xf>
    <xf numFmtId="164" fontId="8" fillId="0" borderId="7" xfId="0" applyNumberFormat="1" applyFont="1" applyBorder="1"/>
    <xf numFmtId="164" fontId="8" fillId="0" borderId="8" xfId="0" applyNumberFormat="1" applyFont="1" applyBorder="1"/>
    <xf numFmtId="164" fontId="0" fillId="0" borderId="9" xfId="0" applyNumberFormat="1" applyBorder="1"/>
    <xf numFmtId="164" fontId="0" fillId="0" borderId="0" xfId="1" applyNumberFormat="1" applyFont="1" applyBorder="1" applyAlignment="1">
      <alignment horizontal="center"/>
    </xf>
    <xf numFmtId="164" fontId="0" fillId="0" borderId="0" xfId="0" applyNumberFormat="1" applyAlignment="1">
      <alignment horizontal="center"/>
    </xf>
    <xf numFmtId="3" fontId="6" fillId="0" borderId="1" xfId="0" applyNumberFormat="1" applyFont="1" applyBorder="1" applyAlignment="1">
      <alignment horizontal="center" vertical="center"/>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164" fontId="0" fillId="8" borderId="4" xfId="0" applyNumberFormat="1" applyFill="1" applyBorder="1" applyAlignment="1">
      <alignment horizontal="center"/>
    </xf>
    <xf numFmtId="3" fontId="6" fillId="9" borderId="1" xfId="0" applyNumberFormat="1" applyFont="1" applyFill="1" applyBorder="1" applyAlignment="1">
      <alignment horizontal="center" vertical="center"/>
    </xf>
    <xf numFmtId="3" fontId="0" fillId="0" borderId="5" xfId="0" applyNumberFormat="1" applyBorder="1" applyAlignment="1">
      <alignment horizontal="center"/>
    </xf>
    <xf numFmtId="3" fontId="0" fillId="0" borderId="1" xfId="0" applyNumberFormat="1" applyBorder="1" applyAlignment="1">
      <alignment horizontal="center"/>
    </xf>
    <xf numFmtId="3" fontId="0" fillId="9" borderId="1" xfId="0" applyNumberFormat="1" applyFill="1" applyBorder="1" applyAlignment="1">
      <alignment horizontal="center"/>
    </xf>
    <xf numFmtId="0" fontId="0" fillId="9" borderId="0" xfId="0" applyFill="1" applyAlignment="1">
      <alignment horizontal="center"/>
    </xf>
    <xf numFmtId="165" fontId="0" fillId="0" borderId="1" xfId="0" applyNumberFormat="1" applyBorder="1" applyAlignment="1">
      <alignment horizontal="center"/>
    </xf>
    <xf numFmtId="3" fontId="7" fillId="0" borderId="1" xfId="0" applyNumberFormat="1" applyFont="1" applyBorder="1" applyAlignment="1">
      <alignment horizontal="center"/>
    </xf>
    <xf numFmtId="0" fontId="1" fillId="2" borderId="11" xfId="0" applyFont="1" applyFill="1" applyBorder="1" applyAlignment="1">
      <alignment horizontal="center" wrapText="1"/>
    </xf>
    <xf numFmtId="0" fontId="1" fillId="0" borderId="11" xfId="0" applyFont="1" applyBorder="1" applyAlignment="1">
      <alignment horizontal="center" wrapText="1"/>
    </xf>
    <xf numFmtId="0" fontId="3" fillId="3" borderId="14" xfId="0" applyFont="1" applyFill="1" applyBorder="1" applyAlignment="1">
      <alignment horizontal="center" vertical="center" wrapText="1"/>
    </xf>
    <xf numFmtId="0" fontId="0" fillId="2" borderId="15" xfId="0" applyFill="1" applyBorder="1"/>
    <xf numFmtId="0" fontId="1" fillId="0" borderId="15" xfId="0" applyFont="1" applyBorder="1" applyAlignment="1">
      <alignment horizontal="center" wrapText="1"/>
    </xf>
    <xf numFmtId="165" fontId="0" fillId="0" borderId="11" xfId="0" applyNumberFormat="1" applyBorder="1" applyAlignment="1">
      <alignment horizontal="center"/>
    </xf>
    <xf numFmtId="165" fontId="0" fillId="0" borderId="13" xfId="0" applyNumberFormat="1" applyBorder="1" applyAlignment="1">
      <alignment horizontal="center"/>
    </xf>
    <xf numFmtId="164" fontId="0" fillId="0" borderId="15" xfId="0" applyNumberFormat="1" applyBorder="1" applyAlignment="1">
      <alignment horizontal="center" vertical="center"/>
    </xf>
    <xf numFmtId="164" fontId="0" fillId="0" borderId="16" xfId="0" applyNumberFormat="1" applyBorder="1" applyAlignment="1">
      <alignment horizontal="center" vertical="center"/>
    </xf>
    <xf numFmtId="3" fontId="0" fillId="0" borderId="10" xfId="0" applyNumberFormat="1" applyBorder="1" applyAlignment="1">
      <alignment horizontal="right"/>
    </xf>
    <xf numFmtId="3" fontId="0" fillId="3" borderId="5" xfId="0" applyNumberFormat="1" applyFill="1" applyBorder="1" applyAlignment="1">
      <alignment horizontal="center" vertical="center"/>
    </xf>
    <xf numFmtId="165" fontId="0" fillId="3" borderId="1" xfId="0" applyNumberFormat="1" applyFill="1" applyBorder="1" applyAlignment="1">
      <alignment horizontal="center"/>
    </xf>
    <xf numFmtId="165" fontId="0" fillId="3" borderId="5" xfId="0" applyNumberFormat="1" applyFill="1" applyBorder="1" applyAlignment="1">
      <alignment horizontal="center"/>
    </xf>
    <xf numFmtId="3" fontId="10" fillId="9" borderId="1" xfId="0" applyNumberFormat="1" applyFont="1" applyFill="1" applyBorder="1"/>
    <xf numFmtId="3" fontId="0" fillId="9" borderId="1" xfId="0" applyNumberFormat="1" applyFill="1" applyBorder="1"/>
    <xf numFmtId="0" fontId="0" fillId="9" borderId="0" xfId="0" applyFill="1"/>
    <xf numFmtId="3" fontId="0" fillId="0" borderId="1" xfId="0" applyNumberFormat="1" applyBorder="1"/>
    <xf numFmtId="0" fontId="11" fillId="0" borderId="0" xfId="0" applyFont="1" applyFill="1" applyBorder="1" applyAlignment="1"/>
    <xf numFmtId="0" fontId="11" fillId="0" borderId="0" xfId="0" applyFont="1" applyFill="1" applyAlignment="1"/>
    <xf numFmtId="0" fontId="13" fillId="0" borderId="17" xfId="0" applyFont="1" applyBorder="1"/>
    <xf numFmtId="0" fontId="13" fillId="0" borderId="18" xfId="0" applyFont="1" applyBorder="1" applyAlignment="1">
      <alignment horizontal="right" wrapText="1"/>
    </xf>
    <xf numFmtId="0" fontId="13" fillId="0" borderId="20" xfId="0" applyFont="1" applyBorder="1" applyAlignment="1">
      <alignment horizontal="right" wrapText="1"/>
    </xf>
    <xf numFmtId="0" fontId="11" fillId="0" borderId="20" xfId="0" applyFont="1" applyBorder="1" applyAlignment="1">
      <alignment horizontal="right" wrapText="1"/>
    </xf>
    <xf numFmtId="0" fontId="13" fillId="0" borderId="21" xfId="0" applyFont="1" applyBorder="1"/>
    <xf numFmtId="0" fontId="13" fillId="0" borderId="19" xfId="0" applyFont="1" applyBorder="1"/>
    <xf numFmtId="0" fontId="13" fillId="0" borderId="22" xfId="0" applyFont="1" applyBorder="1"/>
    <xf numFmtId="0" fontId="13" fillId="0" borderId="18" xfId="0" applyFont="1" applyBorder="1"/>
    <xf numFmtId="0" fontId="13" fillId="0" borderId="23" xfId="0" applyFont="1" applyBorder="1"/>
    <xf numFmtId="0" fontId="1" fillId="3" borderId="11" xfId="0" applyFont="1" applyFill="1" applyBorder="1" applyAlignment="1">
      <alignment horizontal="center" vertical="center" wrapText="1"/>
    </xf>
    <xf numFmtId="0" fontId="13" fillId="0" borderId="20" xfId="0" applyFont="1" applyBorder="1" applyAlignment="1">
      <alignment horizontal="center"/>
    </xf>
    <xf numFmtId="0" fontId="11" fillId="0" borderId="18" xfId="0" applyFont="1" applyBorder="1" applyAlignment="1">
      <alignment horizontal="right" wrapText="1"/>
    </xf>
    <xf numFmtId="0" fontId="9" fillId="0" borderId="0" xfId="0" applyFont="1" applyAlignment="1">
      <alignment horizontal="left" vertical="center" wrapText="1" readingOrder="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3" fillId="0" borderId="20" xfId="0" applyFont="1" applyBorder="1" applyAlignment="1">
      <alignment horizontal="center"/>
    </xf>
    <xf numFmtId="0" fontId="13" fillId="0" borderId="24" xfId="0" applyFont="1" applyBorder="1" applyAlignment="1">
      <alignment horizontal="left" vertical="top" wrapText="1"/>
    </xf>
    <xf numFmtId="0" fontId="13" fillId="0" borderId="0"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4472C4"/>
      <color rgb="FF00BDEA"/>
      <color rgb="FFA7C0CD"/>
      <color rgb="FFFF7043"/>
      <color rgb="FF2B74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Figure X.</a:t>
            </a:r>
          </a:p>
          <a:p>
            <a:pPr algn="l">
              <a:defRPr/>
            </a:pPr>
            <a:r>
              <a:rPr lang="en-US" sz="1400" b="1" i="0" u="none" strike="noStrike" kern="1200" spc="0" baseline="0">
                <a:solidFill>
                  <a:srgbClr val="2B74B7"/>
                </a:solidFill>
              </a:rPr>
              <a:t>Foreign-Born Immigration Estimates and Benchmark Data by Categories, </a:t>
            </a:r>
          </a:p>
          <a:p>
            <a:pPr algn="l">
              <a:defRPr/>
            </a:pPr>
            <a:r>
              <a:rPr lang="en-US" sz="1400" b="1" i="0" u="none" strike="noStrike" kern="1200" spc="0" baseline="0">
                <a:solidFill>
                  <a:srgbClr val="2B74B7"/>
                </a:solidFill>
              </a:rPr>
              <a:t>Estimate Years 2010-2025</a:t>
            </a:r>
          </a:p>
          <a:p>
            <a:pPr algn="l">
              <a:defRPr/>
            </a:pPr>
            <a:r>
              <a:rPr lang="en-US" sz="1400" b="0" i="0" u="none" strike="noStrike" kern="1200" spc="0" baseline="0">
                <a:solidFill>
                  <a:schemeClr val="tx1">
                    <a:lumMod val="65000"/>
                    <a:lumOff val="35000"/>
                  </a:schemeClr>
                </a:solidFill>
              </a:rPr>
              <a:t>(in thousands)</a:t>
            </a:r>
          </a:p>
        </c:rich>
      </c:tx>
      <c:layout>
        <c:manualLayout>
          <c:xMode val="edge"/>
          <c:yMode val="edge"/>
          <c:x val="1.0918685885547407E-2"/>
          <c:y val="1.72559232315226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9157629123712844E-2"/>
          <c:y val="0.19028892584072366"/>
          <c:w val="0.73346499688226618"/>
          <c:h val="0.69822543342507037"/>
        </c:manualLayout>
      </c:layout>
      <c:barChart>
        <c:barDir val="col"/>
        <c:grouping val="stacked"/>
        <c:varyColors val="0"/>
        <c:ser>
          <c:idx val="0"/>
          <c:order val="0"/>
          <c:tx>
            <c:strRef>
              <c:f>Sheet1!$B$3</c:f>
              <c:strCache>
                <c:ptCount val="1"/>
                <c:pt idx="0">
                  <c:v>Permanent Immigrants</c:v>
                </c:pt>
              </c:strCache>
            </c:strRef>
          </c:tx>
          <c:spPr>
            <a:solidFill>
              <a:srgbClr val="2B74B7"/>
            </a:solidFill>
            <a:ln>
              <a:noFill/>
            </a:ln>
            <a:effectLst/>
          </c:spPr>
          <c:invertIfNegative val="0"/>
          <c:cat>
            <c:numRef>
              <c:f>Sheet1!$A$4:$A$19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Sheet1!$B$4:$B$19</c:f>
              <c:numCache>
                <c:formatCode>###,###,##0</c:formatCode>
                <c:ptCount val="16"/>
                <c:pt idx="0">
                  <c:v>469990.33</c:v>
                </c:pt>
                <c:pt idx="1">
                  <c:v>478028.42</c:v>
                </c:pt>
                <c:pt idx="2">
                  <c:v>477611.24</c:v>
                </c:pt>
                <c:pt idx="3">
                  <c:v>467349.2</c:v>
                </c:pt>
                <c:pt idx="4">
                  <c:v>469169.26</c:v>
                </c:pt>
                <c:pt idx="5">
                  <c:v>503946.31</c:v>
                </c:pt>
                <c:pt idx="6">
                  <c:v>561784.47</c:v>
                </c:pt>
                <c:pt idx="7">
                  <c:v>572362.72</c:v>
                </c:pt>
                <c:pt idx="8">
                  <c:v>531130.12</c:v>
                </c:pt>
                <c:pt idx="9">
                  <c:v>462004.34</c:v>
                </c:pt>
                <c:pt idx="10">
                  <c:v>337640.94</c:v>
                </c:pt>
                <c:pt idx="11">
                  <c:v>277788.81</c:v>
                </c:pt>
                <c:pt idx="12">
                  <c:v>383229.25</c:v>
                </c:pt>
                <c:pt idx="13">
                  <c:v>498151</c:v>
                </c:pt>
                <c:pt idx="14">
                  <c:v>543490</c:v>
                </c:pt>
                <c:pt idx="15">
                  <c:v>623512</c:v>
                </c:pt>
              </c:numCache>
            </c:numRef>
          </c:val>
          <c:extLst>
            <c:ext xmlns:c16="http://schemas.microsoft.com/office/drawing/2014/chart" uri="{C3380CC4-5D6E-409C-BE32-E72D297353CC}">
              <c16:uniqueId val="{00000000-2B17-432A-A087-242614923783}"/>
            </c:ext>
          </c:extLst>
        </c:ser>
        <c:ser>
          <c:idx val="1"/>
          <c:order val="1"/>
          <c:tx>
            <c:strRef>
              <c:f>Sheet1!$C$3</c:f>
              <c:strCache>
                <c:ptCount val="1"/>
                <c:pt idx="0">
                  <c:v>Students</c:v>
                </c:pt>
              </c:strCache>
            </c:strRef>
          </c:tx>
          <c:spPr>
            <a:solidFill>
              <a:srgbClr val="A7C0CD"/>
            </a:solidFill>
            <a:ln>
              <a:noFill/>
            </a:ln>
            <a:effectLst/>
          </c:spPr>
          <c:invertIfNegative val="0"/>
          <c:cat>
            <c:numRef>
              <c:f>Sheet1!$A$4:$A$19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Sheet1!$C$4:$C$19</c:f>
              <c:numCache>
                <c:formatCode>###,###,##0</c:formatCode>
                <c:ptCount val="16"/>
                <c:pt idx="0">
                  <c:v>163978</c:v>
                </c:pt>
                <c:pt idx="1">
                  <c:v>174048</c:v>
                </c:pt>
                <c:pt idx="2">
                  <c:v>183114</c:v>
                </c:pt>
                <c:pt idx="3">
                  <c:v>202198</c:v>
                </c:pt>
                <c:pt idx="4">
                  <c:v>218005</c:v>
                </c:pt>
                <c:pt idx="5">
                  <c:v>234402</c:v>
                </c:pt>
                <c:pt idx="6">
                  <c:v>245778</c:v>
                </c:pt>
                <c:pt idx="7">
                  <c:v>240729</c:v>
                </c:pt>
                <c:pt idx="8">
                  <c:v>226499</c:v>
                </c:pt>
                <c:pt idx="9">
                  <c:v>226709</c:v>
                </c:pt>
                <c:pt idx="10">
                  <c:v>225239</c:v>
                </c:pt>
                <c:pt idx="11">
                  <c:v>135265</c:v>
                </c:pt>
                <c:pt idx="12">
                  <c:v>237168</c:v>
                </c:pt>
                <c:pt idx="13">
                  <c:v>264601</c:v>
                </c:pt>
                <c:pt idx="14">
                  <c:v>270062</c:v>
                </c:pt>
                <c:pt idx="15" formatCode="#,##0">
                  <c:v>270062</c:v>
                </c:pt>
              </c:numCache>
            </c:numRef>
          </c:val>
          <c:extLst>
            <c:ext xmlns:c16="http://schemas.microsoft.com/office/drawing/2014/chart" uri="{C3380CC4-5D6E-409C-BE32-E72D297353CC}">
              <c16:uniqueId val="{00000007-2B17-432A-A087-242614923783}"/>
            </c:ext>
          </c:extLst>
        </c:ser>
        <c:ser>
          <c:idx val="2"/>
          <c:order val="2"/>
          <c:tx>
            <c:strRef>
              <c:f>Sheet1!$F$3</c:f>
              <c:strCache>
                <c:ptCount val="1"/>
                <c:pt idx="0">
                  <c:v>Temporary Migrants</c:v>
                </c:pt>
              </c:strCache>
            </c:strRef>
          </c:tx>
          <c:spPr>
            <a:solidFill>
              <a:schemeClr val="accent3"/>
            </a:solidFill>
            <a:ln>
              <a:noFill/>
            </a:ln>
            <a:effectLst/>
          </c:spPr>
          <c:invertIfNegative val="0"/>
          <c:cat>
            <c:numRef>
              <c:f>Sheet1!$A$4:$A$19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Sheet1!$F$4:$F$19</c:f>
              <c:numCache>
                <c:formatCode>#,##0</c:formatCode>
                <c:ptCount val="16"/>
                <c:pt idx="0">
                  <c:v>400160</c:v>
                </c:pt>
                <c:pt idx="1">
                  <c:v>429545</c:v>
                </c:pt>
                <c:pt idx="2">
                  <c:v>427327</c:v>
                </c:pt>
                <c:pt idx="3">
                  <c:v>477519</c:v>
                </c:pt>
                <c:pt idx="4">
                  <c:v>465311.66666666669</c:v>
                </c:pt>
                <c:pt idx="5">
                  <c:v>507136</c:v>
                </c:pt>
                <c:pt idx="6">
                  <c:v>530361</c:v>
                </c:pt>
                <c:pt idx="7">
                  <c:v>461739.66666666669</c:v>
                </c:pt>
                <c:pt idx="8">
                  <c:v>487682.66666666669</c:v>
                </c:pt>
                <c:pt idx="9">
                  <c:v>512791</c:v>
                </c:pt>
                <c:pt idx="10">
                  <c:v>379770</c:v>
                </c:pt>
                <c:pt idx="11">
                  <c:v>134601</c:v>
                </c:pt>
                <c:pt idx="12">
                  <c:v>492730.33333333331</c:v>
                </c:pt>
                <c:pt idx="13">
                  <c:v>710948.33333333337</c:v>
                </c:pt>
                <c:pt idx="14">
                  <c:v>603112.33333333337</c:v>
                </c:pt>
                <c:pt idx="15">
                  <c:v>576993.66666666663</c:v>
                </c:pt>
              </c:numCache>
            </c:numRef>
          </c:val>
          <c:extLst>
            <c:ext xmlns:c16="http://schemas.microsoft.com/office/drawing/2014/chart" uri="{C3380CC4-5D6E-409C-BE32-E72D297353CC}">
              <c16:uniqueId val="{00000008-2B17-432A-A087-242614923783}"/>
            </c:ext>
          </c:extLst>
        </c:ser>
        <c:ser>
          <c:idx val="3"/>
          <c:order val="3"/>
          <c:tx>
            <c:strRef>
              <c:f>Sheet1!$K$3</c:f>
              <c:strCache>
                <c:ptCount val="1"/>
                <c:pt idx="0">
                  <c:v>Humanitarian Migrants</c:v>
                </c:pt>
              </c:strCache>
            </c:strRef>
          </c:tx>
          <c:spPr>
            <a:solidFill>
              <a:srgbClr val="00BDEA"/>
            </a:solidFill>
            <a:ln>
              <a:noFill/>
            </a:ln>
            <a:effectLst/>
          </c:spPr>
          <c:invertIfNegative val="0"/>
          <c:cat>
            <c:numRef>
              <c:f>Sheet1!$A$4:$A$19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Sheet1!$K$4:$K$19</c:f>
              <c:numCache>
                <c:formatCode>###,###,##0</c:formatCode>
                <c:ptCount val="16"/>
                <c:pt idx="0">
                  <c:v>77294</c:v>
                </c:pt>
                <c:pt idx="1">
                  <c:v>56383</c:v>
                </c:pt>
                <c:pt idx="2">
                  <c:v>55355</c:v>
                </c:pt>
                <c:pt idx="3">
                  <c:v>72733</c:v>
                </c:pt>
                <c:pt idx="4">
                  <c:v>92817</c:v>
                </c:pt>
                <c:pt idx="5">
                  <c:v>102911</c:v>
                </c:pt>
                <c:pt idx="6">
                  <c:v>133300</c:v>
                </c:pt>
                <c:pt idx="7">
                  <c:v>122609</c:v>
                </c:pt>
                <c:pt idx="8">
                  <c:v>43882</c:v>
                </c:pt>
                <c:pt idx="9">
                  <c:v>233091</c:v>
                </c:pt>
                <c:pt idx="10">
                  <c:v>90634</c:v>
                </c:pt>
                <c:pt idx="11">
                  <c:v>149133</c:v>
                </c:pt>
                <c:pt idx="12">
                  <c:v>701279</c:v>
                </c:pt>
                <c:pt idx="13">
                  <c:v>1141249</c:v>
                </c:pt>
                <c:pt idx="14">
                  <c:v>1801700</c:v>
                </c:pt>
                <c:pt idx="15">
                  <c:v>452581</c:v>
                </c:pt>
              </c:numCache>
            </c:numRef>
          </c:val>
          <c:extLst>
            <c:ext xmlns:c16="http://schemas.microsoft.com/office/drawing/2014/chart" uri="{C3380CC4-5D6E-409C-BE32-E72D297353CC}">
              <c16:uniqueId val="{0000000B-2B17-432A-A087-242614923783}"/>
            </c:ext>
          </c:extLst>
        </c:ser>
        <c:dLbls>
          <c:showLegendKey val="0"/>
          <c:showVal val="0"/>
          <c:showCatName val="0"/>
          <c:showSerName val="0"/>
          <c:showPercent val="0"/>
          <c:showBubbleSize val="0"/>
        </c:dLbls>
        <c:gapWidth val="70"/>
        <c:overlap val="100"/>
        <c:axId val="1174557407"/>
        <c:axId val="1174545887"/>
      </c:barChart>
      <c:lineChart>
        <c:grouping val="standard"/>
        <c:varyColors val="0"/>
        <c:ser>
          <c:idx val="4"/>
          <c:order val="4"/>
          <c:tx>
            <c:strRef>
              <c:f>Sheet1!$M$3</c:f>
              <c:strCache>
                <c:ptCount val="1"/>
                <c:pt idx="0">
                  <c:v>Foreign-Born Immigration Unadjusted</c:v>
                </c:pt>
              </c:strCache>
            </c:strRef>
          </c:tx>
          <c:spPr>
            <a:ln w="28575" cap="rnd">
              <a:solidFill>
                <a:schemeClr val="accent5"/>
              </a:solidFill>
              <a:round/>
            </a:ln>
            <a:effectLst/>
          </c:spPr>
          <c:marker>
            <c:symbol val="none"/>
          </c:marker>
          <c:cat>
            <c:numRef>
              <c:f>Sheet1!$A$4:$A$19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Sheet1!$M$4:$M$19</c:f>
              <c:numCache>
                <c:formatCode>#,##0</c:formatCode>
                <c:ptCount val="16"/>
                <c:pt idx="0">
                  <c:v>1071180</c:v>
                </c:pt>
                <c:pt idx="1">
                  <c:v>1142311</c:v>
                </c:pt>
                <c:pt idx="2">
                  <c:v>1125232</c:v>
                </c:pt>
                <c:pt idx="3">
                  <c:v>1206568</c:v>
                </c:pt>
                <c:pt idx="4">
                  <c:v>1335326</c:v>
                </c:pt>
                <c:pt idx="5">
                  <c:v>1384902</c:v>
                </c:pt>
                <c:pt idx="6">
                  <c:v>1471316</c:v>
                </c:pt>
                <c:pt idx="7">
                  <c:v>1428448</c:v>
                </c:pt>
                <c:pt idx="8">
                  <c:v>1220600</c:v>
                </c:pt>
                <c:pt idx="9">
                  <c:v>1252584</c:v>
                </c:pt>
                <c:pt idx="10" formatCode="_(* #,##0_);_(* \(#,##0\);_(* &quot;-&quot;??_);_(@_)">
                  <c:v>1252577.5</c:v>
                </c:pt>
                <c:pt idx="11" formatCode="_(* #,##0_);_(* \(#,##0\);_(* &quot;-&quot;??_);_(@_)">
                  <c:v>1252577.5</c:v>
                </c:pt>
                <c:pt idx="12" formatCode="_(* #,##0_);_(* \(#,##0\);_(* &quot;-&quot;??_);_(@_)">
                  <c:v>1489139</c:v>
                </c:pt>
                <c:pt idx="13" formatCode="_(* #,##0_);_(* \(#,##0\);_(* &quot;-&quot;??_);_(@_)">
                  <c:v>1750157.5</c:v>
                </c:pt>
                <c:pt idx="14" formatCode="_(* #,##0_);_(* \(#,##0\);_(* &quot;-&quot;??_);_(@_)">
                  <c:v>1825647.5</c:v>
                </c:pt>
                <c:pt idx="15" formatCode="_(* #,##0_);_(* \(#,##0\);_(* &quot;-&quot;??_);_(@_)">
                  <c:v>1825647.5</c:v>
                </c:pt>
              </c:numCache>
            </c:numRef>
          </c:val>
          <c:smooth val="0"/>
          <c:extLst>
            <c:ext xmlns:c16="http://schemas.microsoft.com/office/drawing/2014/chart" uri="{C3380CC4-5D6E-409C-BE32-E72D297353CC}">
              <c16:uniqueId val="{0000000C-2B17-432A-A087-242614923783}"/>
            </c:ext>
          </c:extLst>
        </c:ser>
        <c:dLbls>
          <c:showLegendKey val="0"/>
          <c:showVal val="0"/>
          <c:showCatName val="0"/>
          <c:showSerName val="0"/>
          <c:showPercent val="0"/>
          <c:showBubbleSize val="0"/>
        </c:dLbls>
        <c:marker val="1"/>
        <c:smooth val="0"/>
        <c:axId val="1174557407"/>
        <c:axId val="1174545887"/>
      </c:lineChart>
      <c:catAx>
        <c:axId val="1174557407"/>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4545887"/>
        <c:crossesAt val="0"/>
        <c:auto val="1"/>
        <c:lblAlgn val="ctr"/>
        <c:lblOffset val="100"/>
        <c:noMultiLvlLbl val="0"/>
      </c:catAx>
      <c:valAx>
        <c:axId val="1174545887"/>
        <c:scaling>
          <c:orientation val="minMax"/>
          <c:max val="350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74557407"/>
        <c:crosses val="autoZero"/>
        <c:crossBetween val="between"/>
        <c:majorUnit val="500000"/>
        <c:dispUnits>
          <c:builtInUnit val="thousands"/>
        </c:dispUnits>
      </c:valAx>
      <c:spPr>
        <a:noFill/>
        <a:ln>
          <a:noFill/>
        </a:ln>
        <a:effectLst/>
      </c:spPr>
    </c:plotArea>
    <c:legend>
      <c:legendPos val="r"/>
      <c:layout>
        <c:manualLayout>
          <c:xMode val="edge"/>
          <c:yMode val="edge"/>
          <c:x val="0.81067643131966238"/>
          <c:y val="0.32810108996585702"/>
          <c:w val="0.18932356868033756"/>
          <c:h val="0.350202530427937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28575</xdr:colOff>
      <xdr:row>2</xdr:row>
      <xdr:rowOff>219075</xdr:rowOff>
    </xdr:from>
    <xdr:to>
      <xdr:col>33</xdr:col>
      <xdr:colOff>53865</xdr:colOff>
      <xdr:row>40</xdr:row>
      <xdr:rowOff>95788</xdr:rowOff>
    </xdr:to>
    <xdr:graphicFrame macro="">
      <xdr:nvGraphicFramePr>
        <xdr:cNvPr id="2" name="Chart 1">
          <a:extLst>
            <a:ext uri="{FF2B5EF4-FFF2-40B4-BE49-F238E27FC236}">
              <a16:creationId xmlns:a16="http://schemas.microsoft.com/office/drawing/2014/main" id="{AF4E7D79-316B-4A8A-8BB3-17DC7C9B3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0.85157</cdr:x>
      <cdr:y>0.12916</cdr:y>
    </cdr:from>
    <cdr:to>
      <cdr:x>0.97971</cdr:x>
      <cdr:y>0.5243</cdr:y>
    </cdr:to>
    <cdr:sp macro="" textlink="">
      <cdr:nvSpPr>
        <cdr:cNvPr id="2" name="TextBox 1">
          <a:extLst xmlns:a="http://schemas.openxmlformats.org/drawingml/2006/main">
            <a:ext uri="{FF2B5EF4-FFF2-40B4-BE49-F238E27FC236}">
              <a16:creationId xmlns:a16="http://schemas.microsoft.com/office/drawing/2014/main" id="{7FD30BD2-B0C0-B17E-04B0-3BF20A204F49}"/>
            </a:ext>
          </a:extLst>
        </cdr:cNvPr>
        <cdr:cNvSpPr txBox="1"/>
      </cdr:nvSpPr>
      <cdr:spPr>
        <a:xfrm xmlns:a="http://schemas.openxmlformats.org/drawingml/2006/main">
          <a:off x="7234354" y="610811"/>
          <a:ext cx="1088572" cy="18687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0.01867</cdr:x>
      <cdr:y>0.95396</cdr:y>
    </cdr:from>
    <cdr:to>
      <cdr:x>0.72023</cdr:x>
      <cdr:y>1</cdr:y>
    </cdr:to>
    <cdr:sp macro="" textlink="">
      <cdr:nvSpPr>
        <cdr:cNvPr id="3" name="TextBox 2">
          <a:extLst xmlns:a="http://schemas.openxmlformats.org/drawingml/2006/main">
            <a:ext uri="{FF2B5EF4-FFF2-40B4-BE49-F238E27FC236}">
              <a16:creationId xmlns:a16="http://schemas.microsoft.com/office/drawing/2014/main" id="{A1CABAE0-6947-1069-DA4A-8B1278441C50}"/>
            </a:ext>
          </a:extLst>
        </cdr:cNvPr>
        <cdr:cNvSpPr txBox="1"/>
      </cdr:nvSpPr>
      <cdr:spPr>
        <a:xfrm xmlns:a="http://schemas.openxmlformats.org/drawingml/2006/main">
          <a:off x="158640" y="4511525"/>
          <a:ext cx="5959929" cy="217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zoomScale="72" zoomScaleNormal="70" workbookViewId="0">
      <pane xSplit="1" topLeftCell="C1" activePane="topRight" state="frozen"/>
      <selection pane="topRight" activeCell="F19" sqref="F19"/>
    </sheetView>
  </sheetViews>
  <sheetFormatPr defaultRowHeight="15"/>
  <cols>
    <col min="1" max="1" width="16" customWidth="1"/>
    <col min="2" max="2" width="19.7109375" customWidth="1"/>
    <col min="3" max="3" width="15.85546875" customWidth="1"/>
    <col min="4" max="4" width="16.42578125" customWidth="1"/>
    <col min="5" max="10" width="15.5703125" customWidth="1"/>
    <col min="11" max="11" width="19.42578125" customWidth="1"/>
    <col min="12" max="12" width="15.85546875" customWidth="1"/>
    <col min="13" max="13" width="17.140625" customWidth="1"/>
    <col min="14" max="14" width="16.5703125" customWidth="1"/>
  </cols>
  <sheetData>
    <row r="1" spans="1:14" ht="30">
      <c r="A1" s="1"/>
      <c r="B1" s="1" t="s">
        <v>0</v>
      </c>
      <c r="C1" s="1" t="s">
        <v>1</v>
      </c>
      <c r="D1" s="1" t="s">
        <v>2</v>
      </c>
      <c r="E1" s="1" t="s">
        <v>3</v>
      </c>
      <c r="F1" s="60"/>
      <c r="G1" s="64" t="s">
        <v>4</v>
      </c>
      <c r="H1" s="65"/>
      <c r="I1" s="65"/>
      <c r="J1" s="65"/>
      <c r="K1" s="65"/>
      <c r="L1" s="34" t="s">
        <v>5</v>
      </c>
      <c r="M1" s="4" t="s">
        <v>6</v>
      </c>
      <c r="N1" s="5" t="s">
        <v>7</v>
      </c>
    </row>
    <row r="2" spans="1:14" ht="51.75">
      <c r="A2" s="6"/>
      <c r="B2" s="2" t="s">
        <v>8</v>
      </c>
      <c r="C2" s="2" t="s">
        <v>9</v>
      </c>
      <c r="D2" s="3" t="s">
        <v>10</v>
      </c>
      <c r="E2" s="2" t="s">
        <v>11</v>
      </c>
      <c r="F2" s="2" t="s">
        <v>12</v>
      </c>
      <c r="G2" s="2"/>
      <c r="H2" s="2" t="s">
        <v>13</v>
      </c>
      <c r="I2" s="2" t="s">
        <v>14</v>
      </c>
      <c r="J2" s="2" t="s">
        <v>15</v>
      </c>
      <c r="K2" s="32" t="s">
        <v>16</v>
      </c>
      <c r="L2" s="35"/>
      <c r="M2" s="7" t="s">
        <v>17</v>
      </c>
      <c r="N2" s="14" t="s">
        <v>18</v>
      </c>
    </row>
    <row r="3" spans="1:14" ht="39">
      <c r="A3" s="2" t="s">
        <v>19</v>
      </c>
      <c r="B3" s="3" t="s">
        <v>0</v>
      </c>
      <c r="C3" s="3" t="s">
        <v>1</v>
      </c>
      <c r="D3" s="3" t="s">
        <v>20</v>
      </c>
      <c r="E3" s="3" t="s">
        <v>21</v>
      </c>
      <c r="F3" s="3" t="s">
        <v>3</v>
      </c>
      <c r="G3" s="3" t="s">
        <v>22</v>
      </c>
      <c r="H3" s="3" t="s">
        <v>23</v>
      </c>
      <c r="I3" s="3" t="s">
        <v>24</v>
      </c>
      <c r="J3" s="3" t="s">
        <v>25</v>
      </c>
      <c r="K3" s="33" t="s">
        <v>4</v>
      </c>
      <c r="L3" s="36" t="s">
        <v>5</v>
      </c>
      <c r="M3" s="8" t="s">
        <v>26</v>
      </c>
      <c r="N3" s="15" t="s">
        <v>27</v>
      </c>
    </row>
    <row r="4" spans="1:14">
      <c r="A4" s="9">
        <v>2010</v>
      </c>
      <c r="B4" s="30">
        <v>469990.33</v>
      </c>
      <c r="C4" s="30">
        <v>163978</v>
      </c>
      <c r="D4" s="25"/>
      <c r="E4" s="27">
        <v>400160</v>
      </c>
      <c r="F4" s="27">
        <f>E4-D4</f>
        <v>400160</v>
      </c>
      <c r="G4" s="27">
        <v>77294</v>
      </c>
      <c r="H4" s="28"/>
      <c r="I4" s="28"/>
      <c r="J4" s="46"/>
      <c r="K4" s="37">
        <f>SUM(G4:I4)</f>
        <v>77294</v>
      </c>
      <c r="L4" s="39">
        <f>SUM(B4:C4,F4,K4)</f>
        <v>1111422.33</v>
      </c>
      <c r="M4" s="10">
        <v>1071180</v>
      </c>
      <c r="N4" s="16">
        <v>1071180</v>
      </c>
    </row>
    <row r="5" spans="1:14">
      <c r="A5" s="9">
        <v>2011</v>
      </c>
      <c r="B5" s="30">
        <v>478028.42</v>
      </c>
      <c r="C5" s="30">
        <v>174048</v>
      </c>
      <c r="D5" s="25"/>
      <c r="E5" s="27">
        <v>429545</v>
      </c>
      <c r="F5" s="27">
        <f t="shared" ref="F5:F17" si="0">E5-D5</f>
        <v>429545</v>
      </c>
      <c r="G5" s="27">
        <v>56383</v>
      </c>
      <c r="H5" s="29"/>
      <c r="I5" s="28"/>
      <c r="J5" s="46"/>
      <c r="K5" s="37">
        <f t="shared" ref="K5:K18" si="1">SUM(G5:I5)</f>
        <v>56383</v>
      </c>
      <c r="L5" s="39">
        <f t="shared" ref="L5:L19" si="2">SUM(B5:C5,F5,K5)</f>
        <v>1138004.42</v>
      </c>
      <c r="M5" s="11">
        <v>1142311</v>
      </c>
      <c r="N5" s="17">
        <v>1142311</v>
      </c>
    </row>
    <row r="6" spans="1:14">
      <c r="A6" s="9">
        <v>2012</v>
      </c>
      <c r="B6" s="30">
        <v>477611.24</v>
      </c>
      <c r="C6" s="30">
        <v>183114</v>
      </c>
      <c r="D6" s="25"/>
      <c r="E6" s="27">
        <v>427327</v>
      </c>
      <c r="F6" s="27">
        <f t="shared" si="0"/>
        <v>427327</v>
      </c>
      <c r="G6" s="27">
        <v>55355</v>
      </c>
      <c r="H6" s="28"/>
      <c r="I6" s="28"/>
      <c r="J6" s="46"/>
      <c r="K6" s="37">
        <f t="shared" si="1"/>
        <v>55355</v>
      </c>
      <c r="L6" s="39">
        <f t="shared" si="2"/>
        <v>1143407.24</v>
      </c>
      <c r="M6" s="11">
        <v>1125232</v>
      </c>
      <c r="N6" s="17">
        <v>1125232</v>
      </c>
    </row>
    <row r="7" spans="1:14" ht="15" customHeight="1">
      <c r="A7" s="9">
        <v>2013</v>
      </c>
      <c r="B7" s="30">
        <v>467349.2</v>
      </c>
      <c r="C7" s="30">
        <v>202198</v>
      </c>
      <c r="D7" s="25"/>
      <c r="E7" s="27">
        <v>477519</v>
      </c>
      <c r="F7" s="27">
        <f t="shared" si="0"/>
        <v>477519</v>
      </c>
      <c r="G7" s="27">
        <v>72733</v>
      </c>
      <c r="H7" s="28"/>
      <c r="I7" s="29"/>
      <c r="J7" s="47"/>
      <c r="K7" s="37">
        <f t="shared" si="1"/>
        <v>72733</v>
      </c>
      <c r="L7" s="39">
        <f t="shared" si="2"/>
        <v>1219799.2</v>
      </c>
      <c r="M7" s="11">
        <v>1206568</v>
      </c>
      <c r="N7" s="17">
        <v>1206568</v>
      </c>
    </row>
    <row r="8" spans="1:14">
      <c r="A8" s="9">
        <v>2014</v>
      </c>
      <c r="B8" s="30">
        <v>469169.26</v>
      </c>
      <c r="C8" s="30">
        <v>218005</v>
      </c>
      <c r="D8" s="21">
        <v>54659.333333333299</v>
      </c>
      <c r="E8" s="27">
        <v>519971</v>
      </c>
      <c r="F8" s="27">
        <f t="shared" si="0"/>
        <v>465311.66666666669</v>
      </c>
      <c r="G8" s="27">
        <v>69297</v>
      </c>
      <c r="H8" s="30">
        <v>5250</v>
      </c>
      <c r="I8" s="27">
        <v>18270</v>
      </c>
      <c r="J8" s="46"/>
      <c r="K8" s="37">
        <f t="shared" si="1"/>
        <v>92817</v>
      </c>
      <c r="L8" s="39">
        <f t="shared" si="2"/>
        <v>1245302.9266666668</v>
      </c>
      <c r="M8" s="11">
        <v>1335326</v>
      </c>
      <c r="N8" s="17">
        <v>1335326</v>
      </c>
    </row>
    <row r="9" spans="1:14">
      <c r="A9" s="9">
        <v>2015</v>
      </c>
      <c r="B9" s="30">
        <v>503946.31</v>
      </c>
      <c r="C9" s="30">
        <v>234402</v>
      </c>
      <c r="D9" s="21">
        <v>58016</v>
      </c>
      <c r="E9" s="27">
        <v>565152</v>
      </c>
      <c r="F9" s="27">
        <f t="shared" si="0"/>
        <v>507136</v>
      </c>
      <c r="G9" s="27">
        <v>65281</v>
      </c>
      <c r="H9" s="30">
        <v>3060</v>
      </c>
      <c r="I9" s="27">
        <v>34570</v>
      </c>
      <c r="J9" s="46"/>
      <c r="K9" s="37">
        <f t="shared" si="1"/>
        <v>102911</v>
      </c>
      <c r="L9" s="39">
        <f>SUM(B9:C9,F9,K9)</f>
        <v>1348395.31</v>
      </c>
      <c r="M9" s="11">
        <v>1384902</v>
      </c>
      <c r="N9" s="17">
        <v>1384902</v>
      </c>
    </row>
    <row r="10" spans="1:14">
      <c r="A10" s="9">
        <v>2016</v>
      </c>
      <c r="B10" s="30">
        <v>561784.47</v>
      </c>
      <c r="C10" s="30">
        <v>245778</v>
      </c>
      <c r="D10" s="21">
        <v>61038</v>
      </c>
      <c r="E10" s="27">
        <v>591399</v>
      </c>
      <c r="F10" s="27">
        <f t="shared" si="0"/>
        <v>530361</v>
      </c>
      <c r="G10" s="27">
        <v>73800</v>
      </c>
      <c r="H10" s="30">
        <v>3250</v>
      </c>
      <c r="I10" s="27">
        <v>56250</v>
      </c>
      <c r="J10" s="46"/>
      <c r="K10" s="37">
        <f t="shared" si="1"/>
        <v>133300</v>
      </c>
      <c r="L10" s="39">
        <f t="shared" si="2"/>
        <v>1471223.47</v>
      </c>
      <c r="M10" s="11">
        <v>1471316</v>
      </c>
      <c r="N10" s="17">
        <v>1471316</v>
      </c>
    </row>
    <row r="11" spans="1:14">
      <c r="A11" s="9">
        <v>2017</v>
      </c>
      <c r="B11" s="30">
        <v>572362.72</v>
      </c>
      <c r="C11" s="30">
        <v>240729</v>
      </c>
      <c r="D11" s="21">
        <v>67399.333333333328</v>
      </c>
      <c r="E11" s="48">
        <v>529139</v>
      </c>
      <c r="F11" s="27">
        <f t="shared" si="0"/>
        <v>461739.66666666669</v>
      </c>
      <c r="G11" s="27">
        <v>84459</v>
      </c>
      <c r="H11" s="30">
        <v>3010</v>
      </c>
      <c r="I11" s="27">
        <v>35140</v>
      </c>
      <c r="J11" s="46"/>
      <c r="K11" s="37">
        <f t="shared" si="1"/>
        <v>122609</v>
      </c>
      <c r="L11" s="39">
        <f t="shared" si="2"/>
        <v>1397440.3866666667</v>
      </c>
      <c r="M11" s="11">
        <v>1428448</v>
      </c>
      <c r="N11" s="17">
        <v>1428448</v>
      </c>
    </row>
    <row r="12" spans="1:14">
      <c r="A12" s="9">
        <v>2018</v>
      </c>
      <c r="B12" s="30">
        <v>531130.12</v>
      </c>
      <c r="C12" s="30">
        <v>226499</v>
      </c>
      <c r="D12" s="21">
        <v>72668.333333333328</v>
      </c>
      <c r="E12" s="27">
        <v>560351</v>
      </c>
      <c r="F12" s="27">
        <f t="shared" si="0"/>
        <v>487682.66666666669</v>
      </c>
      <c r="G12" s="27">
        <v>20872</v>
      </c>
      <c r="H12" s="30">
        <v>800</v>
      </c>
      <c r="I12" s="27">
        <v>22210</v>
      </c>
      <c r="J12" s="46"/>
      <c r="K12" s="37">
        <f t="shared" si="1"/>
        <v>43882</v>
      </c>
      <c r="L12" s="39">
        <f t="shared" si="2"/>
        <v>1289193.7866666666</v>
      </c>
      <c r="M12" s="11">
        <v>1220600</v>
      </c>
      <c r="N12" s="17">
        <v>1220600</v>
      </c>
    </row>
    <row r="13" spans="1:14">
      <c r="A13" s="9">
        <v>2019</v>
      </c>
      <c r="B13" s="30">
        <v>462004.34</v>
      </c>
      <c r="C13" s="30">
        <v>226709</v>
      </c>
      <c r="D13" s="21">
        <v>78134</v>
      </c>
      <c r="E13" s="27">
        <v>590925</v>
      </c>
      <c r="F13" s="27">
        <f t="shared" si="0"/>
        <v>512791</v>
      </c>
      <c r="G13" s="27">
        <v>27521</v>
      </c>
      <c r="H13" s="30">
        <v>185450</v>
      </c>
      <c r="I13" s="27">
        <v>20120</v>
      </c>
      <c r="J13" s="46"/>
      <c r="K13" s="37">
        <f t="shared" si="1"/>
        <v>233091</v>
      </c>
      <c r="L13" s="39">
        <f t="shared" si="2"/>
        <v>1434595.34</v>
      </c>
      <c r="M13" s="11">
        <v>1252584</v>
      </c>
      <c r="N13" s="17">
        <v>1252584</v>
      </c>
    </row>
    <row r="14" spans="1:14">
      <c r="A14" s="9">
        <v>2020</v>
      </c>
      <c r="B14" s="30">
        <v>337640.94</v>
      </c>
      <c r="C14" s="30">
        <v>225239</v>
      </c>
      <c r="D14" s="21">
        <v>81926</v>
      </c>
      <c r="E14" s="27">
        <v>461696</v>
      </c>
      <c r="F14" s="27">
        <f t="shared" si="0"/>
        <v>379770</v>
      </c>
      <c r="G14" s="27">
        <v>16494</v>
      </c>
      <c r="H14" s="30">
        <v>57050</v>
      </c>
      <c r="I14" s="27">
        <v>17090</v>
      </c>
      <c r="J14" s="46"/>
      <c r="K14" s="37">
        <f t="shared" si="1"/>
        <v>90634</v>
      </c>
      <c r="L14" s="39">
        <f>SUM(B14:C14,F14,K14)</f>
        <v>1033283.94</v>
      </c>
      <c r="M14" s="12">
        <v>1252577.5</v>
      </c>
      <c r="N14" s="18">
        <v>950870</v>
      </c>
    </row>
    <row r="15" spans="1:14">
      <c r="A15" s="9">
        <v>2021</v>
      </c>
      <c r="B15" s="30">
        <v>277788.81</v>
      </c>
      <c r="C15" s="30">
        <v>135265</v>
      </c>
      <c r="D15" s="21">
        <v>80243</v>
      </c>
      <c r="E15" s="27">
        <v>214844</v>
      </c>
      <c r="F15" s="27">
        <f t="shared" si="0"/>
        <v>134601</v>
      </c>
      <c r="G15" s="27">
        <v>8843</v>
      </c>
      <c r="H15" s="30">
        <v>128330</v>
      </c>
      <c r="I15" s="27">
        <v>11960</v>
      </c>
      <c r="J15" s="46"/>
      <c r="K15" s="37">
        <f t="shared" si="1"/>
        <v>149133</v>
      </c>
      <c r="L15" s="39">
        <f t="shared" si="2"/>
        <v>696787.81</v>
      </c>
      <c r="M15" s="12">
        <v>1252577.5</v>
      </c>
      <c r="N15" s="18">
        <v>525541</v>
      </c>
    </row>
    <row r="16" spans="1:14">
      <c r="A16" s="9">
        <v>2022</v>
      </c>
      <c r="B16" s="30">
        <v>383229.25</v>
      </c>
      <c r="C16" s="30">
        <v>237168</v>
      </c>
      <c r="D16" s="21">
        <v>75499.666666666672</v>
      </c>
      <c r="E16" s="27">
        <v>568230</v>
      </c>
      <c r="F16" s="27">
        <f t="shared" si="0"/>
        <v>492730.33333333331</v>
      </c>
      <c r="G16" s="27">
        <v>21729</v>
      </c>
      <c r="H16" s="30">
        <v>615570</v>
      </c>
      <c r="I16" s="27">
        <v>63980</v>
      </c>
      <c r="J16" s="46"/>
      <c r="K16" s="37">
        <f t="shared" si="1"/>
        <v>701279</v>
      </c>
      <c r="L16" s="39">
        <f t="shared" si="2"/>
        <v>1814406.5833333333</v>
      </c>
      <c r="M16" s="19">
        <v>1489139</v>
      </c>
      <c r="N16" s="18">
        <v>2017334</v>
      </c>
    </row>
    <row r="17" spans="1:14">
      <c r="A17" s="9">
        <v>2023</v>
      </c>
      <c r="B17" s="43">
        <v>498151</v>
      </c>
      <c r="C17" s="30">
        <v>264601</v>
      </c>
      <c r="D17" s="21">
        <v>75569.666666666672</v>
      </c>
      <c r="E17" s="27">
        <v>786518</v>
      </c>
      <c r="F17" s="27">
        <f t="shared" si="0"/>
        <v>710948.33333333337</v>
      </c>
      <c r="G17" s="27">
        <v>49019</v>
      </c>
      <c r="H17" s="30">
        <v>816910</v>
      </c>
      <c r="I17" s="27">
        <v>275320</v>
      </c>
      <c r="J17" s="46"/>
      <c r="K17" s="37">
        <f t="shared" si="1"/>
        <v>1141249</v>
      </c>
      <c r="L17" s="39">
        <f t="shared" si="2"/>
        <v>2614949.3333333335</v>
      </c>
      <c r="M17" s="19">
        <v>1750157.5</v>
      </c>
      <c r="N17" s="18">
        <v>2609778</v>
      </c>
    </row>
    <row r="18" spans="1:14">
      <c r="A18" s="9">
        <v>2024</v>
      </c>
      <c r="B18" s="43">
        <v>543490</v>
      </c>
      <c r="C18" s="30">
        <v>270062</v>
      </c>
      <c r="D18" s="22">
        <v>75079.666666666672</v>
      </c>
      <c r="E18" s="31">
        <v>678192</v>
      </c>
      <c r="F18" s="27">
        <f>E18-D18</f>
        <v>603112.33333333337</v>
      </c>
      <c r="G18" s="31">
        <v>89670</v>
      </c>
      <c r="H18" s="31">
        <v>1158060</v>
      </c>
      <c r="I18" s="31">
        <v>553970</v>
      </c>
      <c r="J18" s="45"/>
      <c r="K18" s="37">
        <f t="shared" si="1"/>
        <v>1801700</v>
      </c>
      <c r="L18" s="39">
        <f t="shared" si="2"/>
        <v>3218364.3333333335</v>
      </c>
      <c r="M18" s="20">
        <v>1825647.5</v>
      </c>
      <c r="N18" s="18">
        <v>3102469</v>
      </c>
    </row>
    <row r="19" spans="1:14" ht="15.75" thickBot="1">
      <c r="A19" s="13">
        <v>2025</v>
      </c>
      <c r="B19" s="44">
        <v>623512</v>
      </c>
      <c r="C19" s="42">
        <f>C18</f>
        <v>270062</v>
      </c>
      <c r="D19" s="23">
        <v>45088.333333333336</v>
      </c>
      <c r="E19" s="26">
        <v>622082</v>
      </c>
      <c r="F19" s="26">
        <f>E19-D19</f>
        <v>576993.66666666663</v>
      </c>
      <c r="G19" s="26">
        <v>59031</v>
      </c>
      <c r="H19" s="26">
        <v>58850</v>
      </c>
      <c r="I19" s="26">
        <v>297080</v>
      </c>
      <c r="J19" s="23">
        <v>37620</v>
      </c>
      <c r="K19" s="38">
        <f>SUM(G19:J19)</f>
        <v>452581</v>
      </c>
      <c r="L19" s="40">
        <f t="shared" si="2"/>
        <v>1923148.6666666665</v>
      </c>
      <c r="M19" s="24">
        <v>1825647.5</v>
      </c>
      <c r="N19" s="41">
        <v>1885064</v>
      </c>
    </row>
    <row r="22" spans="1:14">
      <c r="B22" s="63" t="s">
        <v>28</v>
      </c>
      <c r="C22" s="63"/>
      <c r="D22" s="63"/>
      <c r="E22" s="63"/>
      <c r="F22" s="63"/>
      <c r="G22" s="63"/>
      <c r="H22" s="63"/>
      <c r="I22" s="63"/>
      <c r="J22" s="63"/>
      <c r="K22" s="63"/>
    </row>
    <row r="23" spans="1:14">
      <c r="B23" s="63"/>
      <c r="C23" s="63"/>
      <c r="D23" s="63"/>
      <c r="E23" s="63"/>
      <c r="F23" s="63"/>
      <c r="G23" s="63"/>
      <c r="H23" s="63"/>
      <c r="I23" s="63"/>
      <c r="J23" s="63"/>
      <c r="K23" s="63"/>
    </row>
    <row r="24" spans="1:14">
      <c r="B24" s="63"/>
      <c r="C24" s="63"/>
      <c r="D24" s="63"/>
      <c r="E24" s="63"/>
      <c r="F24" s="63"/>
      <c r="G24" s="63"/>
      <c r="H24" s="63"/>
      <c r="I24" s="63"/>
      <c r="J24" s="63"/>
      <c r="K24" s="63"/>
    </row>
    <row r="25" spans="1:14">
      <c r="B25" s="63"/>
      <c r="C25" s="63"/>
      <c r="D25" s="63"/>
      <c r="E25" s="63"/>
      <c r="F25" s="63"/>
      <c r="G25" s="63"/>
      <c r="H25" s="63"/>
      <c r="I25" s="63"/>
      <c r="J25" s="63"/>
      <c r="K25" s="63"/>
    </row>
    <row r="26" spans="1:14">
      <c r="B26" s="63"/>
      <c r="C26" s="63"/>
      <c r="D26" s="63"/>
      <c r="E26" s="63"/>
      <c r="F26" s="63"/>
      <c r="G26" s="63"/>
      <c r="H26" s="63"/>
      <c r="I26" s="63"/>
      <c r="J26" s="63"/>
      <c r="K26" s="63"/>
    </row>
    <row r="27" spans="1:14">
      <c r="B27" s="63"/>
      <c r="C27" s="63"/>
      <c r="D27" s="63"/>
      <c r="E27" s="63"/>
      <c r="F27" s="63"/>
      <c r="G27" s="63"/>
      <c r="H27" s="63"/>
      <c r="I27" s="63"/>
      <c r="J27" s="63"/>
      <c r="K27" s="63"/>
    </row>
    <row r="28" spans="1:14">
      <c r="B28" s="63"/>
      <c r="C28" s="63"/>
      <c r="D28" s="63"/>
      <c r="E28" s="63"/>
      <c r="F28" s="63"/>
      <c r="G28" s="63"/>
      <c r="H28" s="63"/>
      <c r="I28" s="63"/>
      <c r="J28" s="63"/>
      <c r="K28" s="63"/>
    </row>
    <row r="29" spans="1:14">
      <c r="B29" s="63"/>
      <c r="C29" s="63"/>
      <c r="D29" s="63"/>
      <c r="E29" s="63"/>
      <c r="F29" s="63"/>
      <c r="G29" s="63"/>
      <c r="H29" s="63"/>
      <c r="I29" s="63"/>
      <c r="J29" s="63"/>
      <c r="K29" s="63"/>
    </row>
    <row r="30" spans="1:14">
      <c r="B30" s="63"/>
      <c r="C30" s="63"/>
      <c r="D30" s="63"/>
      <c r="E30" s="63"/>
      <c r="F30" s="63"/>
      <c r="G30" s="63"/>
      <c r="H30" s="63"/>
      <c r="I30" s="63"/>
      <c r="J30" s="63"/>
      <c r="K30" s="63"/>
    </row>
    <row r="31" spans="1:14">
      <c r="B31" s="63"/>
      <c r="C31" s="63"/>
      <c r="D31" s="63"/>
      <c r="E31" s="63"/>
      <c r="F31" s="63"/>
      <c r="G31" s="63"/>
      <c r="H31" s="63"/>
      <c r="I31" s="63"/>
      <c r="J31" s="63"/>
      <c r="K31" s="63"/>
    </row>
    <row r="32" spans="1:14">
      <c r="B32" s="63"/>
      <c r="C32" s="63"/>
      <c r="D32" s="63"/>
      <c r="E32" s="63"/>
      <c r="F32" s="63"/>
      <c r="G32" s="63"/>
      <c r="H32" s="63"/>
      <c r="I32" s="63"/>
      <c r="J32" s="63"/>
      <c r="K32" s="63"/>
    </row>
    <row r="34" spans="2:11">
      <c r="B34" t="s">
        <v>29</v>
      </c>
    </row>
    <row r="35" spans="2:11">
      <c r="B35" t="s">
        <v>30</v>
      </c>
    </row>
    <row r="37" spans="2:11">
      <c r="B37" s="63" t="s">
        <v>31</v>
      </c>
      <c r="C37" s="63"/>
      <c r="D37" s="63"/>
      <c r="E37" s="63"/>
      <c r="F37" s="63"/>
      <c r="G37" s="63"/>
      <c r="H37" s="63"/>
      <c r="I37" s="63"/>
      <c r="J37" s="63"/>
      <c r="K37" s="63"/>
    </row>
    <row r="38" spans="2:11">
      <c r="B38" s="63"/>
      <c r="C38" s="63"/>
      <c r="D38" s="63"/>
      <c r="E38" s="63"/>
      <c r="F38" s="63"/>
      <c r="G38" s="63"/>
      <c r="H38" s="63"/>
      <c r="I38" s="63"/>
      <c r="J38" s="63"/>
      <c r="K38" s="63"/>
    </row>
    <row r="39" spans="2:11">
      <c r="B39" s="63"/>
      <c r="C39" s="63"/>
      <c r="D39" s="63"/>
      <c r="E39" s="63"/>
      <c r="F39" s="63"/>
      <c r="G39" s="63"/>
      <c r="H39" s="63"/>
      <c r="I39" s="63"/>
      <c r="J39" s="63"/>
      <c r="K39" s="63"/>
    </row>
    <row r="40" spans="2:11">
      <c r="B40" s="63"/>
      <c r="C40" s="63"/>
      <c r="D40" s="63"/>
      <c r="E40" s="63"/>
      <c r="F40" s="63"/>
      <c r="G40" s="63"/>
      <c r="H40" s="63"/>
      <c r="I40" s="63"/>
      <c r="J40" s="63"/>
      <c r="K40" s="63"/>
    </row>
    <row r="41" spans="2:11">
      <c r="B41" s="63"/>
      <c r="C41" s="63"/>
      <c r="D41" s="63"/>
      <c r="E41" s="63"/>
      <c r="F41" s="63"/>
      <c r="G41" s="63"/>
      <c r="H41" s="63"/>
      <c r="I41" s="63"/>
      <c r="J41" s="63"/>
      <c r="K41" s="63"/>
    </row>
    <row r="42" spans="2:11">
      <c r="B42" s="63"/>
      <c r="C42" s="63"/>
      <c r="D42" s="63"/>
      <c r="E42" s="63"/>
      <c r="F42" s="63"/>
      <c r="G42" s="63"/>
      <c r="H42" s="63"/>
      <c r="I42" s="63"/>
      <c r="J42" s="63"/>
      <c r="K42" s="63"/>
    </row>
    <row r="43" spans="2:11">
      <c r="B43" s="63"/>
      <c r="C43" s="63"/>
      <c r="D43" s="63"/>
      <c r="E43" s="63"/>
      <c r="F43" s="63"/>
      <c r="G43" s="63"/>
      <c r="H43" s="63"/>
      <c r="I43" s="63"/>
      <c r="J43" s="63"/>
      <c r="K43" s="63"/>
    </row>
    <row r="44" spans="2:11">
      <c r="B44" s="63"/>
      <c r="C44" s="63"/>
      <c r="D44" s="63"/>
      <c r="E44" s="63"/>
      <c r="F44" s="63"/>
      <c r="G44" s="63"/>
      <c r="H44" s="63"/>
      <c r="I44" s="63"/>
      <c r="J44" s="63"/>
      <c r="K44" s="63"/>
    </row>
    <row r="45" spans="2:11">
      <c r="B45" s="63"/>
      <c r="C45" s="63"/>
      <c r="D45" s="63"/>
      <c r="E45" s="63"/>
      <c r="F45" s="63"/>
      <c r="G45" s="63"/>
      <c r="H45" s="63"/>
      <c r="I45" s="63"/>
      <c r="J45" s="63"/>
      <c r="K45" s="63"/>
    </row>
    <row r="46" spans="2:11">
      <c r="B46" s="63"/>
      <c r="C46" s="63"/>
      <c r="D46" s="63"/>
      <c r="E46" s="63"/>
      <c r="F46" s="63"/>
      <c r="G46" s="63"/>
      <c r="H46" s="63"/>
      <c r="I46" s="63"/>
      <c r="J46" s="63"/>
      <c r="K46" s="63"/>
    </row>
    <row r="47" spans="2:11">
      <c r="B47" s="63"/>
      <c r="C47" s="63"/>
      <c r="D47" s="63"/>
      <c r="E47" s="63"/>
      <c r="F47" s="63"/>
      <c r="G47" s="63"/>
      <c r="H47" s="63"/>
      <c r="I47" s="63"/>
      <c r="J47" s="63"/>
      <c r="K47" s="63"/>
    </row>
  </sheetData>
  <mergeCells count="3">
    <mergeCell ref="B22:K32"/>
    <mergeCell ref="B37:K47"/>
    <mergeCell ref="G1:K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6AD8-011D-4EC2-B24A-BAFB5160AE62}">
  <dimension ref="A1:F35"/>
  <sheetViews>
    <sheetView tabSelected="1" workbookViewId="0">
      <selection activeCell="A36" sqref="A36"/>
    </sheetView>
  </sheetViews>
  <sheetFormatPr defaultRowHeight="15"/>
  <cols>
    <col min="1" max="1" width="15.7109375" customWidth="1"/>
    <col min="2" max="2" width="18" customWidth="1"/>
    <col min="3" max="3" width="19.28515625" customWidth="1"/>
    <col min="4" max="4" width="19" customWidth="1"/>
    <col min="5" max="5" width="17.7109375" customWidth="1"/>
    <col min="6" max="6" width="21.5703125" customWidth="1"/>
  </cols>
  <sheetData>
    <row r="1" spans="1:6">
      <c r="A1" s="49" t="s">
        <v>32</v>
      </c>
      <c r="B1" s="50"/>
      <c r="C1" s="50"/>
      <c r="D1" s="50"/>
      <c r="E1" s="49"/>
      <c r="F1" s="49"/>
    </row>
    <row r="2" spans="1:6">
      <c r="A2" s="49" t="s">
        <v>33</v>
      </c>
      <c r="B2" s="50"/>
      <c r="C2" s="49"/>
      <c r="D2" s="49"/>
      <c r="E2" s="49"/>
      <c r="F2" s="49"/>
    </row>
    <row r="3" spans="1:6">
      <c r="A3" s="51" t="s">
        <v>34</v>
      </c>
      <c r="B3" s="61" t="s">
        <v>35</v>
      </c>
      <c r="C3" s="66" t="s">
        <v>36</v>
      </c>
      <c r="D3" s="66"/>
      <c r="E3" s="66"/>
      <c r="F3" s="66"/>
    </row>
    <row r="4" spans="1:6" ht="32.25">
      <c r="A4" s="52" t="s">
        <v>37</v>
      </c>
      <c r="B4" s="62" t="s">
        <v>42</v>
      </c>
      <c r="C4" s="54" t="s">
        <v>38</v>
      </c>
      <c r="D4" s="53" t="s">
        <v>39</v>
      </c>
      <c r="E4" s="54" t="s">
        <v>40</v>
      </c>
      <c r="F4" s="53" t="s">
        <v>41</v>
      </c>
    </row>
    <row r="5" spans="1:6">
      <c r="A5" s="51">
        <v>2015</v>
      </c>
      <c r="B5" s="55">
        <v>1385</v>
      </c>
      <c r="C5" s="55">
        <v>504</v>
      </c>
      <c r="D5" s="55">
        <v>507</v>
      </c>
      <c r="E5" s="55">
        <v>234</v>
      </c>
      <c r="F5" s="55">
        <v>103</v>
      </c>
    </row>
    <row r="6" spans="1:6">
      <c r="A6" s="56">
        <v>2016</v>
      </c>
      <c r="B6" s="57">
        <v>1471</v>
      </c>
      <c r="C6" s="57">
        <v>562</v>
      </c>
      <c r="D6" s="57">
        <v>530</v>
      </c>
      <c r="E6" s="57">
        <v>246</v>
      </c>
      <c r="F6" s="57">
        <v>133</v>
      </c>
    </row>
    <row r="7" spans="1:6">
      <c r="A7" s="56">
        <v>2017</v>
      </c>
      <c r="B7" s="57">
        <v>1428</v>
      </c>
      <c r="C7" s="57">
        <v>572</v>
      </c>
      <c r="D7" s="57">
        <v>462</v>
      </c>
      <c r="E7" s="57">
        <v>241</v>
      </c>
      <c r="F7" s="57">
        <v>123</v>
      </c>
    </row>
    <row r="8" spans="1:6">
      <c r="A8" s="56">
        <v>2018</v>
      </c>
      <c r="B8" s="57">
        <v>1221</v>
      </c>
      <c r="C8" s="57">
        <v>531</v>
      </c>
      <c r="D8" s="57">
        <v>488</v>
      </c>
      <c r="E8" s="57">
        <v>226</v>
      </c>
      <c r="F8" s="57">
        <v>44</v>
      </c>
    </row>
    <row r="9" spans="1:6">
      <c r="A9" s="56">
        <v>2019</v>
      </c>
      <c r="B9" s="57">
        <v>1253</v>
      </c>
      <c r="C9" s="57">
        <v>462</v>
      </c>
      <c r="D9" s="57">
        <v>513</v>
      </c>
      <c r="E9" s="57">
        <v>227</v>
      </c>
      <c r="F9" s="57">
        <v>233</v>
      </c>
    </row>
    <row r="10" spans="1:6">
      <c r="A10" s="56">
        <v>2020</v>
      </c>
      <c r="B10" s="57">
        <v>1253</v>
      </c>
      <c r="C10" s="57">
        <v>338</v>
      </c>
      <c r="D10" s="57">
        <v>380</v>
      </c>
      <c r="E10" s="57">
        <v>225</v>
      </c>
      <c r="F10" s="57">
        <v>91</v>
      </c>
    </row>
    <row r="11" spans="1:6">
      <c r="A11" s="56">
        <v>2021</v>
      </c>
      <c r="B11" s="57">
        <v>1253</v>
      </c>
      <c r="C11" s="57">
        <v>278</v>
      </c>
      <c r="D11" s="57">
        <v>135</v>
      </c>
      <c r="E11" s="57">
        <v>135</v>
      </c>
      <c r="F11" s="57">
        <v>149</v>
      </c>
    </row>
    <row r="12" spans="1:6">
      <c r="A12" s="56">
        <v>2022</v>
      </c>
      <c r="B12" s="57">
        <v>1489</v>
      </c>
      <c r="C12" s="57">
        <v>383</v>
      </c>
      <c r="D12" s="57">
        <v>493</v>
      </c>
      <c r="E12" s="57">
        <v>237</v>
      </c>
      <c r="F12" s="57">
        <v>701</v>
      </c>
    </row>
    <row r="13" spans="1:6">
      <c r="A13" s="56">
        <v>2023</v>
      </c>
      <c r="B13" s="57">
        <v>1750</v>
      </c>
      <c r="C13" s="57">
        <v>498</v>
      </c>
      <c r="D13" s="57">
        <v>711</v>
      </c>
      <c r="E13" s="57">
        <v>265</v>
      </c>
      <c r="F13" s="57">
        <v>1141</v>
      </c>
    </row>
    <row r="14" spans="1:6">
      <c r="A14" s="56">
        <v>2024</v>
      </c>
      <c r="B14" s="57">
        <v>1826</v>
      </c>
      <c r="C14" s="57">
        <v>543</v>
      </c>
      <c r="D14" s="57">
        <v>603</v>
      </c>
      <c r="E14" s="57">
        <v>270</v>
      </c>
      <c r="F14" s="57">
        <v>1802</v>
      </c>
    </row>
    <row r="15" spans="1:6">
      <c r="A15" s="58">
        <v>2025</v>
      </c>
      <c r="B15" s="59">
        <v>1826</v>
      </c>
      <c r="C15" s="59">
        <v>624</v>
      </c>
      <c r="D15" s="59">
        <v>577</v>
      </c>
      <c r="E15" s="59">
        <v>270</v>
      </c>
      <c r="F15" s="59">
        <v>453</v>
      </c>
    </row>
    <row r="16" spans="1:6" ht="14.45" customHeight="1">
      <c r="A16" s="67" t="s">
        <v>43</v>
      </c>
      <c r="B16" s="67"/>
      <c r="C16" s="67"/>
      <c r="D16" s="67"/>
      <c r="E16" s="67"/>
      <c r="F16" s="67"/>
    </row>
    <row r="17" spans="1:6">
      <c r="A17" s="68"/>
      <c r="B17" s="68"/>
      <c r="C17" s="68"/>
      <c r="D17" s="68"/>
      <c r="E17" s="68"/>
      <c r="F17" s="68"/>
    </row>
    <row r="18" spans="1:6">
      <c r="A18" s="68"/>
      <c r="B18" s="68"/>
      <c r="C18" s="68"/>
      <c r="D18" s="68"/>
      <c r="E18" s="68"/>
      <c r="F18" s="68"/>
    </row>
    <row r="19" spans="1:6">
      <c r="A19" s="68"/>
      <c r="B19" s="68"/>
      <c r="C19" s="68"/>
      <c r="D19" s="68"/>
      <c r="E19" s="68"/>
      <c r="F19" s="68"/>
    </row>
    <row r="20" spans="1:6">
      <c r="A20" s="68"/>
      <c r="B20" s="68"/>
      <c r="C20" s="68"/>
      <c r="D20" s="68"/>
      <c r="E20" s="68"/>
      <c r="F20" s="68"/>
    </row>
    <row r="21" spans="1:6">
      <c r="A21" s="68"/>
      <c r="B21" s="68"/>
      <c r="C21" s="68"/>
      <c r="D21" s="68"/>
      <c r="E21" s="68"/>
      <c r="F21" s="68"/>
    </row>
    <row r="22" spans="1:6">
      <c r="A22" s="68"/>
      <c r="B22" s="68"/>
      <c r="C22" s="68"/>
      <c r="D22" s="68"/>
      <c r="E22" s="68"/>
      <c r="F22" s="68"/>
    </row>
    <row r="23" spans="1:6">
      <c r="A23" s="68"/>
      <c r="B23" s="68"/>
      <c r="C23" s="68"/>
      <c r="D23" s="68"/>
      <c r="E23" s="68"/>
      <c r="F23" s="68"/>
    </row>
    <row r="24" spans="1:6">
      <c r="A24" s="68"/>
      <c r="B24" s="68"/>
      <c r="C24" s="68"/>
      <c r="D24" s="68"/>
      <c r="E24" s="68"/>
      <c r="F24" s="68"/>
    </row>
    <row r="25" spans="1:6">
      <c r="A25" s="68"/>
      <c r="B25" s="68"/>
      <c r="C25" s="68"/>
      <c r="D25" s="68"/>
      <c r="E25" s="68"/>
      <c r="F25" s="68"/>
    </row>
    <row r="26" spans="1:6">
      <c r="A26" s="68"/>
      <c r="B26" s="68"/>
      <c r="C26" s="68"/>
      <c r="D26" s="68"/>
      <c r="E26" s="68"/>
      <c r="F26" s="68"/>
    </row>
    <row r="27" spans="1:6">
      <c r="A27" s="68"/>
      <c r="B27" s="68"/>
      <c r="C27" s="68"/>
      <c r="D27" s="68"/>
      <c r="E27" s="68"/>
      <c r="F27" s="68"/>
    </row>
    <row r="28" spans="1:6">
      <c r="A28" s="68"/>
      <c r="B28" s="68"/>
      <c r="C28" s="68"/>
      <c r="D28" s="68"/>
      <c r="E28" s="68"/>
      <c r="F28" s="68"/>
    </row>
    <row r="29" spans="1:6">
      <c r="A29" s="68"/>
      <c r="B29" s="68"/>
      <c r="C29" s="68"/>
      <c r="D29" s="68"/>
      <c r="E29" s="68"/>
      <c r="F29" s="68"/>
    </row>
    <row r="30" spans="1:6">
      <c r="A30" s="68"/>
      <c r="B30" s="68"/>
      <c r="C30" s="68"/>
      <c r="D30" s="68"/>
      <c r="E30" s="68"/>
      <c r="F30" s="68"/>
    </row>
    <row r="31" spans="1:6">
      <c r="A31" s="68"/>
      <c r="B31" s="68"/>
      <c r="C31" s="68"/>
      <c r="D31" s="68"/>
      <c r="E31" s="68"/>
      <c r="F31" s="68"/>
    </row>
    <row r="32" spans="1:6">
      <c r="A32" s="68"/>
      <c r="B32" s="68"/>
      <c r="C32" s="68"/>
      <c r="D32" s="68"/>
      <c r="E32" s="68"/>
      <c r="F32" s="68"/>
    </row>
    <row r="33" spans="1:6">
      <c r="A33" s="68"/>
      <c r="B33" s="68"/>
      <c r="C33" s="68"/>
      <c r="D33" s="68"/>
      <c r="E33" s="68"/>
      <c r="F33" s="68"/>
    </row>
    <row r="34" spans="1:6">
      <c r="A34" s="68"/>
      <c r="B34" s="68"/>
      <c r="C34" s="68"/>
      <c r="D34" s="68"/>
      <c r="E34" s="68"/>
      <c r="F34" s="68"/>
    </row>
    <row r="35" spans="1:6" ht="72.75" customHeight="1">
      <c r="A35" s="68"/>
      <c r="B35" s="68"/>
      <c r="C35" s="68"/>
      <c r="D35" s="68"/>
      <c r="E35" s="68"/>
      <c r="F35" s="68"/>
    </row>
  </sheetData>
  <mergeCells count="2">
    <mergeCell ref="C3:F3"/>
    <mergeCell ref="A16:F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FE28DCF60A55469A767A693C98DF30" ma:contentTypeVersion="14" ma:contentTypeDescription="Create a new document." ma:contentTypeScope="" ma:versionID="4d82d81e0c418597fd52c1e8f99397e0">
  <xsd:schema xmlns:xsd="http://www.w3.org/2001/XMLSchema" xmlns:xs="http://www.w3.org/2001/XMLSchema" xmlns:p="http://schemas.microsoft.com/office/2006/metadata/properties" xmlns:ns3="caecc2cd-c125-47bb-b7d8-61f5602bf9df" xmlns:ns4="f42af4b1-c551-450a-9f89-76df0847d194" targetNamespace="http://schemas.microsoft.com/office/2006/metadata/properties" ma:root="true" ma:fieldsID="42ccd5e3dad0a0cc778b0c35aced4b82" ns3:_="" ns4:_="">
    <xsd:import namespace="caecc2cd-c125-47bb-b7d8-61f5602bf9df"/>
    <xsd:import namespace="f42af4b1-c551-450a-9f89-76df0847d1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ecc2cd-c125-47bb-b7d8-61f5602bf9d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2af4b1-c551-450a-9f89-76df0847d1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42af4b1-c551-450a-9f89-76df0847d194" xsi:nil="true"/>
  </documentManagement>
</p:properties>
</file>

<file path=customXml/itemProps1.xml><?xml version="1.0" encoding="utf-8"?>
<ds:datastoreItem xmlns:ds="http://schemas.openxmlformats.org/officeDocument/2006/customXml" ds:itemID="{8BB5E103-0EE5-480B-BED7-C30F306C08A7}">
  <ds:schemaRefs>
    <ds:schemaRef ds:uri="http://schemas.microsoft.com/sharepoint/v3/contenttype/forms"/>
  </ds:schemaRefs>
</ds:datastoreItem>
</file>

<file path=customXml/itemProps2.xml><?xml version="1.0" encoding="utf-8"?>
<ds:datastoreItem xmlns:ds="http://schemas.openxmlformats.org/officeDocument/2006/customXml" ds:itemID="{17BCB5A9-D6BC-4B0A-AF1C-945F71119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ecc2cd-c125-47bb-b7d8-61f5602bf9df"/>
    <ds:schemaRef ds:uri="f42af4b1-c551-450a-9f89-76df0847d1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C89147-ED93-4383-9C95-3502E056AE0E}">
  <ds:schemaRefs>
    <ds:schemaRef ds:uri="http://purl.org/dc/elements/1.1/"/>
    <ds:schemaRef ds:uri="http://purl.org/dc/terms/"/>
    <ds:schemaRef ds:uri="caecc2cd-c125-47bb-b7d8-61f5602bf9df"/>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f42af4b1-c551-450a-9f89-76df0847d194"/>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aa716f1-e559-41ce-a530-47d18313c603}" enabled="0" method="" siteId="{3aa716f1-e559-41ce-a530-47d18313c6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Fig 2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Estimates of Foreign-Born Immigration and Benchmark Data by Categories: 2015-2025</dc:title>
  <dc:subject/>
  <dc:creator>U.S. Census Bureau</dc:creator>
  <cp:keywords/>
  <dc:description/>
  <cp:lastModifiedBy>Aiyana Glenn (CENSUS/CNMP FED)</cp:lastModifiedBy>
  <cp:revision/>
  <dcterms:created xsi:type="dcterms:W3CDTF">2015-06-05T18:17:20Z</dcterms:created>
  <dcterms:modified xsi:type="dcterms:W3CDTF">2026-01-27T21:28:35Z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0x01010019FE28DCF60A55469A767A693C98DF30</vt:lpwstr>
  </property>
</Properties>
</file>